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2"/>
  </bookViews>
  <sheets>
    <sheet name="2013-2014" sheetId="1" r:id="rId1"/>
    <sheet name="2014-2015" sheetId="2" r:id="rId2"/>
    <sheet name="2015-2016" sheetId="3" r:id="rId3"/>
  </sheets>
  <definedNames/>
  <calcPr fullCalcOnLoad="1"/>
</workbook>
</file>

<file path=xl/sharedStrings.xml><?xml version="1.0" encoding="utf-8"?>
<sst xmlns="http://schemas.openxmlformats.org/spreadsheetml/2006/main" count="160" uniqueCount="59">
  <si>
    <t>Взносы 2013-2014 гг.</t>
  </si>
  <si>
    <t>класс</t>
  </si>
  <si>
    <t>сумма</t>
  </si>
  <si>
    <t>дата</t>
  </si>
  <si>
    <t>1А</t>
  </si>
  <si>
    <t>1Б</t>
  </si>
  <si>
    <t>1В</t>
  </si>
  <si>
    <t>1Г</t>
  </si>
  <si>
    <t>2А</t>
  </si>
  <si>
    <t>2Б</t>
  </si>
  <si>
    <t>2В</t>
  </si>
  <si>
    <t>2Г</t>
  </si>
  <si>
    <t>3Б</t>
  </si>
  <si>
    <t>3А</t>
  </si>
  <si>
    <t>3В</t>
  </si>
  <si>
    <t>3Г</t>
  </si>
  <si>
    <t>4А</t>
  </si>
  <si>
    <t>4Б</t>
  </si>
  <si>
    <t>5В</t>
  </si>
  <si>
    <t>5Г</t>
  </si>
  <si>
    <t>4В</t>
  </si>
  <si>
    <t>4Г</t>
  </si>
  <si>
    <t>5А</t>
  </si>
  <si>
    <t>5Б</t>
  </si>
  <si>
    <t>6Г</t>
  </si>
  <si>
    <t>7А</t>
  </si>
  <si>
    <t>7Б</t>
  </si>
  <si>
    <t>7В</t>
  </si>
  <si>
    <t>неизвестно</t>
  </si>
  <si>
    <t>8А</t>
  </si>
  <si>
    <t>8Б</t>
  </si>
  <si>
    <t>8В</t>
  </si>
  <si>
    <t>8Г</t>
  </si>
  <si>
    <t>9А</t>
  </si>
  <si>
    <t>9Б</t>
  </si>
  <si>
    <t>9Г</t>
  </si>
  <si>
    <t>9В</t>
  </si>
  <si>
    <t>10А</t>
  </si>
  <si>
    <t>10Б</t>
  </si>
  <si>
    <t>11А</t>
  </si>
  <si>
    <t>11Б</t>
  </si>
  <si>
    <t>6А</t>
  </si>
  <si>
    <t>6Б</t>
  </si>
  <si>
    <t>6В</t>
  </si>
  <si>
    <t>11В</t>
  </si>
  <si>
    <t>10В</t>
  </si>
  <si>
    <t>4Д</t>
  </si>
  <si>
    <t>Взносы 2014-2015 гг.</t>
  </si>
  <si>
    <t>2 кв</t>
  </si>
  <si>
    <t>2кв</t>
  </si>
  <si>
    <t>5Д</t>
  </si>
  <si>
    <t>костяева</t>
  </si>
  <si>
    <t>Взносы 2015-2016 гг.</t>
  </si>
  <si>
    <t>Катюхина</t>
  </si>
  <si>
    <t>актуально на 01.09.2015</t>
  </si>
  <si>
    <t>общая сумма</t>
  </si>
  <si>
    <t>ы</t>
  </si>
  <si>
    <t>6Д</t>
  </si>
  <si>
    <t>актуально на 12.09.2016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</si>
</sst>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left"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8.28125" style="1" customWidth="1"/>
    <col min="2" max="2" width="14.8515625" style="1" customWidth="1"/>
    <col min="3" max="3" width="12.57421875" style="1" customWidth="1"/>
    <col min="4" max="4" width="14.00390625" style="1" customWidth="1"/>
    <col min="5" max="5" width="5.57421875" style="0" customWidth="1"/>
    <col min="6" max="6" width="11.140625" style="0" customWidth="1"/>
    <col min="7" max="7" width="10.8515625" style="0" customWidth="1"/>
  </cols>
  <sheetData>
    <row r="1" spans="1:6" ht="18.75">
      <c r="A1" s="5" t="s">
        <v>0</v>
      </c>
      <c r="F1" s="5" t="s">
        <v>28</v>
      </c>
    </row>
    <row r="2" spans="1:8" ht="18.75">
      <c r="A2" s="3" t="s">
        <v>1</v>
      </c>
      <c r="B2" s="3" t="s">
        <v>2</v>
      </c>
      <c r="C2" s="3" t="s">
        <v>1</v>
      </c>
      <c r="D2" s="3" t="s">
        <v>2</v>
      </c>
      <c r="E2" s="2"/>
      <c r="F2" s="3" t="s">
        <v>3</v>
      </c>
      <c r="G2" s="3" t="s">
        <v>2</v>
      </c>
      <c r="H2" s="1"/>
    </row>
    <row r="3" spans="1:7" ht="15">
      <c r="A3" s="4" t="s">
        <v>4</v>
      </c>
      <c r="B3" s="4">
        <v>16800</v>
      </c>
      <c r="C3" s="4" t="s">
        <v>41</v>
      </c>
      <c r="D3" s="4">
        <v>15350</v>
      </c>
      <c r="F3" s="6">
        <v>41632</v>
      </c>
      <c r="G3" s="4">
        <v>1000</v>
      </c>
    </row>
    <row r="4" spans="1:7" ht="15">
      <c r="A4" s="4" t="s">
        <v>5</v>
      </c>
      <c r="B4" s="4"/>
      <c r="C4" s="4" t="s">
        <v>42</v>
      </c>
      <c r="D4" s="4"/>
      <c r="F4" s="6">
        <v>41632</v>
      </c>
      <c r="G4" s="4">
        <v>0</v>
      </c>
    </row>
    <row r="5" spans="1:7" ht="15">
      <c r="A5" s="4" t="s">
        <v>6</v>
      </c>
      <c r="B5" s="4">
        <v>16000</v>
      </c>
      <c r="C5" s="4" t="s">
        <v>43</v>
      </c>
      <c r="D5" s="4">
        <v>7000</v>
      </c>
      <c r="F5" s="6">
        <v>41635</v>
      </c>
      <c r="G5" s="4">
        <v>10000</v>
      </c>
    </row>
    <row r="6" spans="1:7" ht="15">
      <c r="A6" s="4" t="s">
        <v>7</v>
      </c>
      <c r="B6" s="4">
        <v>20000</v>
      </c>
      <c r="C6" s="4" t="s">
        <v>24</v>
      </c>
      <c r="D6" s="4"/>
      <c r="F6" s="6">
        <v>41659</v>
      </c>
      <c r="G6" s="4">
        <v>23950</v>
      </c>
    </row>
    <row r="7" spans="1:7" ht="15">
      <c r="A7" s="4" t="s">
        <v>8</v>
      </c>
      <c r="B7" s="4"/>
      <c r="C7" s="4" t="s">
        <v>25</v>
      </c>
      <c r="D7" s="4">
        <v>22500</v>
      </c>
      <c r="F7" s="6">
        <v>41670</v>
      </c>
      <c r="G7" s="4">
        <v>1000</v>
      </c>
    </row>
    <row r="8" spans="1:7" ht="15">
      <c r="A8" s="4" t="s">
        <v>9</v>
      </c>
      <c r="B8" s="4"/>
      <c r="C8" s="4" t="s">
        <v>26</v>
      </c>
      <c r="D8" s="4">
        <v>19500</v>
      </c>
      <c r="F8" s="6">
        <v>41670</v>
      </c>
      <c r="G8" s="4">
        <v>6000</v>
      </c>
    </row>
    <row r="9" spans="1:7" ht="15">
      <c r="A9" s="4" t="s">
        <v>10</v>
      </c>
      <c r="B9" s="4">
        <v>22500</v>
      </c>
      <c r="C9" s="4" t="s">
        <v>27</v>
      </c>
      <c r="D9" s="4"/>
      <c r="F9" s="6">
        <v>41687</v>
      </c>
      <c r="G9" s="4">
        <v>1000</v>
      </c>
    </row>
    <row r="10" spans="1:7" ht="15">
      <c r="A10" s="4" t="s">
        <v>11</v>
      </c>
      <c r="B10" s="4"/>
      <c r="C10" s="4" t="s">
        <v>29</v>
      </c>
      <c r="D10" s="4">
        <v>10000</v>
      </c>
      <c r="F10" s="6">
        <v>41754</v>
      </c>
      <c r="G10" s="4">
        <v>22500</v>
      </c>
    </row>
    <row r="11" spans="1:7" ht="15">
      <c r="A11" s="4" t="s">
        <v>13</v>
      </c>
      <c r="B11" s="4">
        <v>5940</v>
      </c>
      <c r="C11" s="4" t="s">
        <v>30</v>
      </c>
      <c r="D11" s="4">
        <v>1000</v>
      </c>
      <c r="F11" s="6">
        <v>41774</v>
      </c>
      <c r="G11" s="4">
        <v>8500</v>
      </c>
    </row>
    <row r="12" spans="1:7" ht="15">
      <c r="A12" s="4" t="s">
        <v>12</v>
      </c>
      <c r="B12" s="4"/>
      <c r="C12" s="4" t="s">
        <v>31</v>
      </c>
      <c r="D12" s="4"/>
      <c r="F12" s="6">
        <v>41778</v>
      </c>
      <c r="G12" s="4">
        <v>1000</v>
      </c>
    </row>
    <row r="13" spans="1:7" ht="15">
      <c r="A13" s="4" t="s">
        <v>14</v>
      </c>
      <c r="B13" s="4">
        <v>11500</v>
      </c>
      <c r="C13" s="4" t="s">
        <v>32</v>
      </c>
      <c r="D13" s="4"/>
      <c r="F13" s="6">
        <v>41801</v>
      </c>
      <c r="G13" s="4">
        <v>15000</v>
      </c>
    </row>
    <row r="14" spans="1:4" ht="15">
      <c r="A14" s="4" t="s">
        <v>15</v>
      </c>
      <c r="B14" s="4"/>
      <c r="C14" s="4" t="s">
        <v>33</v>
      </c>
      <c r="D14" s="4"/>
    </row>
    <row r="15" spans="1:4" ht="15">
      <c r="A15" s="4" t="s">
        <v>16</v>
      </c>
      <c r="B15" s="4"/>
      <c r="C15" s="4" t="s">
        <v>34</v>
      </c>
      <c r="D15" s="4">
        <v>10891.1</v>
      </c>
    </row>
    <row r="16" spans="1:4" ht="15">
      <c r="A16" s="4" t="s">
        <v>17</v>
      </c>
      <c r="B16" s="4"/>
      <c r="C16" s="4" t="s">
        <v>36</v>
      </c>
      <c r="D16" s="4"/>
    </row>
    <row r="17" spans="1:4" ht="15">
      <c r="A17" s="4" t="s">
        <v>20</v>
      </c>
      <c r="B17" s="4">
        <v>22770</v>
      </c>
      <c r="C17" s="4" t="s">
        <v>35</v>
      </c>
      <c r="D17" s="4">
        <v>7500</v>
      </c>
    </row>
    <row r="18" spans="1:4" ht="15">
      <c r="A18" s="4" t="s">
        <v>21</v>
      </c>
      <c r="B18" s="4"/>
      <c r="C18" s="4" t="s">
        <v>37</v>
      </c>
      <c r="D18" s="4">
        <v>13500</v>
      </c>
    </row>
    <row r="19" spans="1:4" ht="15">
      <c r="A19" s="4" t="s">
        <v>22</v>
      </c>
      <c r="B19" s="4">
        <v>14000</v>
      </c>
      <c r="C19" s="4" t="s">
        <v>38</v>
      </c>
      <c r="D19" s="4"/>
    </row>
    <row r="20" spans="1:4" ht="15">
      <c r="A20" s="4" t="s">
        <v>23</v>
      </c>
      <c r="B20" s="4"/>
      <c r="C20" s="4" t="s">
        <v>45</v>
      </c>
      <c r="D20" s="4">
        <v>1000</v>
      </c>
    </row>
    <row r="21" spans="1:4" ht="15">
      <c r="A21" s="4" t="s">
        <v>18</v>
      </c>
      <c r="B21" s="4">
        <v>8500</v>
      </c>
      <c r="C21" s="4" t="s">
        <v>39</v>
      </c>
      <c r="D21" s="4"/>
    </row>
    <row r="22" spans="1:4" ht="15">
      <c r="A22" s="4" t="s">
        <v>19</v>
      </c>
      <c r="B22" s="4"/>
      <c r="C22" s="4" t="s">
        <v>40</v>
      </c>
      <c r="D22" s="4"/>
    </row>
    <row r="23" spans="3:4" ht="15">
      <c r="C23" s="4" t="s">
        <v>44</v>
      </c>
      <c r="D23" s="4">
        <v>6000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8.28125" style="1" customWidth="1"/>
    <col min="2" max="2" width="14.8515625" style="1" customWidth="1"/>
    <col min="3" max="3" width="12.57421875" style="1" customWidth="1"/>
    <col min="4" max="4" width="14.00390625" style="1" customWidth="1"/>
    <col min="5" max="5" width="5.57421875" style="0" customWidth="1"/>
    <col min="6" max="6" width="11.140625" style="0" customWidth="1"/>
    <col min="7" max="7" width="10.8515625" style="0" customWidth="1"/>
  </cols>
  <sheetData>
    <row r="1" spans="1:6" ht="18.75">
      <c r="A1" s="5" t="s">
        <v>47</v>
      </c>
      <c r="F1" s="5" t="s">
        <v>28</v>
      </c>
    </row>
    <row r="2" spans="1:8" ht="18.75">
      <c r="A2" s="3" t="s">
        <v>1</v>
      </c>
      <c r="B2" s="3" t="s">
        <v>2</v>
      </c>
      <c r="C2" s="3" t="s">
        <v>1</v>
      </c>
      <c r="D2" s="3" t="s">
        <v>2</v>
      </c>
      <c r="E2" s="2"/>
      <c r="F2" s="3" t="s">
        <v>3</v>
      </c>
      <c r="G2" s="3" t="s">
        <v>2</v>
      </c>
      <c r="H2" s="1"/>
    </row>
    <row r="3" spans="1:7" ht="15">
      <c r="A3" s="4" t="s">
        <v>4</v>
      </c>
      <c r="B3" s="4">
        <v>14000</v>
      </c>
      <c r="C3" s="4" t="s">
        <v>41</v>
      </c>
      <c r="D3" s="4">
        <v>17000</v>
      </c>
      <c r="F3" s="6"/>
      <c r="G3" s="4"/>
    </row>
    <row r="4" spans="1:7" ht="15">
      <c r="A4" s="4" t="s">
        <v>5</v>
      </c>
      <c r="B4" s="4">
        <v>26750</v>
      </c>
      <c r="C4" s="4" t="s">
        <v>42</v>
      </c>
      <c r="D4" s="4">
        <v>7000</v>
      </c>
      <c r="F4" s="6">
        <v>41913</v>
      </c>
      <c r="G4" s="4">
        <v>1000</v>
      </c>
    </row>
    <row r="5" spans="1:7" ht="15">
      <c r="A5" s="4" t="s">
        <v>6</v>
      </c>
      <c r="B5" s="4">
        <f>12871.29+11386.14+500</f>
        <v>24757.43</v>
      </c>
      <c r="C5" s="4" t="s">
        <v>43</v>
      </c>
      <c r="D5" s="4">
        <v>13000</v>
      </c>
      <c r="F5" s="6">
        <v>41918</v>
      </c>
      <c r="G5" s="4">
        <v>1000</v>
      </c>
    </row>
    <row r="6" spans="1:7" ht="15">
      <c r="A6" s="4" t="s">
        <v>7</v>
      </c>
      <c r="B6" s="4">
        <v>19000</v>
      </c>
      <c r="C6" s="4" t="s">
        <v>24</v>
      </c>
      <c r="D6" s="4"/>
      <c r="F6" s="6">
        <v>41919</v>
      </c>
      <c r="G6" s="4">
        <v>1000</v>
      </c>
    </row>
    <row r="7" spans="1:7" ht="15">
      <c r="A7" s="4" t="s">
        <v>8</v>
      </c>
      <c r="B7" s="4">
        <v>10500</v>
      </c>
      <c r="C7" s="4" t="s">
        <v>25</v>
      </c>
      <c r="D7" s="4"/>
      <c r="F7" s="6">
        <v>41925</v>
      </c>
      <c r="G7" s="4">
        <v>1000</v>
      </c>
    </row>
    <row r="8" spans="1:7" ht="15">
      <c r="A8" s="4" t="s">
        <v>9</v>
      </c>
      <c r="B8" s="4">
        <v>28500</v>
      </c>
      <c r="C8" s="4" t="s">
        <v>26</v>
      </c>
      <c r="D8" s="4">
        <v>500</v>
      </c>
      <c r="F8" s="6">
        <v>41927</v>
      </c>
      <c r="G8" s="4">
        <v>1000</v>
      </c>
    </row>
    <row r="9" spans="1:7" ht="15">
      <c r="A9" s="4" t="s">
        <v>10</v>
      </c>
      <c r="B9" s="4"/>
      <c r="C9" s="4" t="s">
        <v>27</v>
      </c>
      <c r="D9" s="4"/>
      <c r="F9" s="6">
        <v>41927</v>
      </c>
      <c r="G9" s="4">
        <v>1000</v>
      </c>
    </row>
    <row r="10" spans="1:8" ht="15">
      <c r="A10" s="4" t="s">
        <v>11</v>
      </c>
      <c r="B10" s="4">
        <v>10500</v>
      </c>
      <c r="C10" s="4" t="s">
        <v>29</v>
      </c>
      <c r="D10" s="4">
        <v>16000</v>
      </c>
      <c r="F10" s="6"/>
      <c r="G10" s="4"/>
      <c r="H10" t="s">
        <v>48</v>
      </c>
    </row>
    <row r="11" spans="1:7" ht="15">
      <c r="A11" s="4" t="s">
        <v>13</v>
      </c>
      <c r="B11" s="4">
        <v>11500</v>
      </c>
      <c r="C11" s="4" t="s">
        <v>30</v>
      </c>
      <c r="D11" s="4">
        <v>8000</v>
      </c>
      <c r="F11" s="6">
        <v>41932</v>
      </c>
      <c r="G11" s="4">
        <v>1000</v>
      </c>
    </row>
    <row r="12" spans="1:7" ht="15">
      <c r="A12" s="4" t="s">
        <v>12</v>
      </c>
      <c r="B12" s="4"/>
      <c r="C12" s="4" t="s">
        <v>31</v>
      </c>
      <c r="D12" s="4">
        <v>5000</v>
      </c>
      <c r="F12" s="6">
        <v>41932</v>
      </c>
      <c r="G12" s="4">
        <v>1000</v>
      </c>
    </row>
    <row r="13" spans="1:7" ht="15">
      <c r="A13" s="4" t="s">
        <v>14</v>
      </c>
      <c r="B13" s="4">
        <v>24000</v>
      </c>
      <c r="C13" s="4" t="s">
        <v>32</v>
      </c>
      <c r="D13" s="4"/>
      <c r="F13" s="6"/>
      <c r="G13" s="4"/>
    </row>
    <row r="14" spans="1:7" ht="15">
      <c r="A14" s="4" t="s">
        <v>15</v>
      </c>
      <c r="B14" s="4">
        <v>4500</v>
      </c>
      <c r="C14" s="4" t="s">
        <v>33</v>
      </c>
      <c r="D14" s="4">
        <v>12500</v>
      </c>
      <c r="F14" s="6">
        <v>41933</v>
      </c>
      <c r="G14" s="4">
        <v>1000</v>
      </c>
    </row>
    <row r="15" spans="1:7" ht="15">
      <c r="A15" s="4" t="s">
        <v>16</v>
      </c>
      <c r="B15" s="4">
        <v>25500</v>
      </c>
      <c r="C15" s="4" t="s">
        <v>34</v>
      </c>
      <c r="D15" s="4">
        <v>10000</v>
      </c>
      <c r="F15" s="6">
        <v>41936</v>
      </c>
      <c r="G15" s="4">
        <v>1000</v>
      </c>
    </row>
    <row r="16" spans="1:7" ht="15">
      <c r="A16" s="4" t="s">
        <v>17</v>
      </c>
      <c r="B16" s="4">
        <v>28000</v>
      </c>
      <c r="C16" s="4" t="s">
        <v>36</v>
      </c>
      <c r="D16" s="4">
        <v>4500</v>
      </c>
      <c r="F16" s="6">
        <v>41943</v>
      </c>
      <c r="G16" s="4">
        <v>1000</v>
      </c>
    </row>
    <row r="17" spans="1:8" ht="15">
      <c r="A17" s="4" t="s">
        <v>20</v>
      </c>
      <c r="B17" s="4">
        <v>12500</v>
      </c>
      <c r="C17" s="4" t="s">
        <v>35</v>
      </c>
      <c r="D17" s="4">
        <v>8000</v>
      </c>
      <c r="F17" s="6"/>
      <c r="G17" s="4"/>
      <c r="H17" t="s">
        <v>48</v>
      </c>
    </row>
    <row r="18" spans="1:8" ht="15">
      <c r="A18" s="4" t="s">
        <v>21</v>
      </c>
      <c r="B18" s="4">
        <v>5000</v>
      </c>
      <c r="C18" s="4" t="s">
        <v>37</v>
      </c>
      <c r="D18" s="4">
        <v>10000</v>
      </c>
      <c r="F18" s="6">
        <v>41948</v>
      </c>
      <c r="G18" s="4">
        <v>1500</v>
      </c>
      <c r="H18" t="s">
        <v>49</v>
      </c>
    </row>
    <row r="19" spans="1:7" ht="15">
      <c r="A19" s="4" t="s">
        <v>22</v>
      </c>
      <c r="B19" s="4">
        <v>14356.44</v>
      </c>
      <c r="C19" s="4" t="s">
        <v>38</v>
      </c>
      <c r="D19" s="4">
        <v>14356.44</v>
      </c>
      <c r="F19" s="6">
        <v>41948</v>
      </c>
      <c r="G19" s="4">
        <v>2000</v>
      </c>
    </row>
    <row r="20" spans="1:7" ht="15">
      <c r="A20" s="4" t="s">
        <v>23</v>
      </c>
      <c r="B20" s="4">
        <v>20500</v>
      </c>
      <c r="C20" s="4" t="s">
        <v>45</v>
      </c>
      <c r="D20" s="4">
        <v>7000</v>
      </c>
      <c r="F20" s="6"/>
      <c r="G20" s="4"/>
    </row>
    <row r="21" spans="1:7" ht="15">
      <c r="A21" s="4" t="s">
        <v>18</v>
      </c>
      <c r="B21" s="4">
        <f>16000+1000</f>
        <v>17000</v>
      </c>
      <c r="C21" s="4" t="s">
        <v>39</v>
      </c>
      <c r="D21" s="4">
        <v>19000</v>
      </c>
      <c r="F21" s="6">
        <v>41957</v>
      </c>
      <c r="G21" s="4">
        <v>0</v>
      </c>
    </row>
    <row r="22" spans="1:7" ht="15">
      <c r="A22" s="4" t="s">
        <v>19</v>
      </c>
      <c r="B22" s="4">
        <v>11000</v>
      </c>
      <c r="C22" s="4" t="s">
        <v>40</v>
      </c>
      <c r="D22" s="4"/>
      <c r="F22" s="6">
        <v>41962</v>
      </c>
      <c r="G22" s="4">
        <v>1000</v>
      </c>
    </row>
    <row r="23" spans="1:7" ht="15">
      <c r="A23" s="4" t="s">
        <v>46</v>
      </c>
      <c r="B23" s="7">
        <v>16000</v>
      </c>
      <c r="C23" s="4" t="s">
        <v>44</v>
      </c>
      <c r="D23" s="4">
        <v>9000</v>
      </c>
      <c r="F23" s="8">
        <v>41964</v>
      </c>
      <c r="G23" s="7">
        <v>2000</v>
      </c>
    </row>
    <row r="24" spans="1:7" ht="15">
      <c r="A24" s="4" t="s">
        <v>50</v>
      </c>
      <c r="B24" s="4">
        <v>25500</v>
      </c>
      <c r="F24" s="8">
        <v>41964</v>
      </c>
      <c r="G24" s="7">
        <v>2000</v>
      </c>
    </row>
    <row r="25" spans="6:7" ht="15">
      <c r="F25" s="8">
        <v>41967</v>
      </c>
      <c r="G25" s="7">
        <v>16000</v>
      </c>
    </row>
    <row r="26" spans="1:7" ht="23.25">
      <c r="A26" s="9" t="s">
        <v>54</v>
      </c>
      <c r="B26" s="9"/>
      <c r="C26" s="9"/>
      <c r="D26" s="9"/>
      <c r="F26" s="8">
        <v>41968</v>
      </c>
      <c r="G26" s="7">
        <v>16000</v>
      </c>
    </row>
    <row r="27" spans="6:8" ht="15">
      <c r="F27" s="8">
        <v>41969</v>
      </c>
      <c r="G27" s="7">
        <v>1000</v>
      </c>
      <c r="H27" t="s">
        <v>51</v>
      </c>
    </row>
    <row r="28" spans="6:7" ht="15">
      <c r="F28" s="8">
        <v>41981</v>
      </c>
      <c r="G28" s="7">
        <v>1000</v>
      </c>
    </row>
    <row r="29" spans="6:7" ht="15">
      <c r="F29" s="8">
        <v>41985</v>
      </c>
      <c r="G29" s="7">
        <v>1000</v>
      </c>
    </row>
    <row r="30" spans="6:7" ht="15">
      <c r="F30" s="8">
        <v>42037</v>
      </c>
      <c r="G30" s="7">
        <v>1000</v>
      </c>
    </row>
    <row r="31" spans="6:7" ht="15">
      <c r="F31" s="8">
        <v>42051</v>
      </c>
      <c r="G31" s="7">
        <v>500</v>
      </c>
    </row>
    <row r="32" spans="6:7" ht="15">
      <c r="F32" s="8">
        <v>42060</v>
      </c>
      <c r="G32" s="7">
        <v>2000</v>
      </c>
    </row>
    <row r="33" spans="6:7" ht="15">
      <c r="F33" s="8">
        <v>42062</v>
      </c>
      <c r="G33" s="7">
        <v>1000</v>
      </c>
    </row>
    <row r="34" spans="6:7" ht="15">
      <c r="F34" s="8">
        <v>42066</v>
      </c>
      <c r="G34" s="7">
        <v>500</v>
      </c>
    </row>
    <row r="35" spans="6:7" ht="15">
      <c r="F35" s="8">
        <v>42079</v>
      </c>
      <c r="G35" s="7">
        <v>0</v>
      </c>
    </row>
  </sheetData>
  <sheetProtection/>
  <mergeCells count="1">
    <mergeCell ref="A26:D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12.8515625" style="1" customWidth="1"/>
    <col min="2" max="2" width="14.8515625" style="1" customWidth="1"/>
    <col min="3" max="3" width="12.57421875" style="1" customWidth="1"/>
    <col min="4" max="4" width="14.00390625" style="1" customWidth="1"/>
    <col min="5" max="5" width="5.57421875" style="0" customWidth="1"/>
    <col min="6" max="6" width="11.140625" style="0" customWidth="1"/>
    <col min="7" max="7" width="10.8515625" style="0" customWidth="1"/>
  </cols>
  <sheetData>
    <row r="1" spans="1:6" ht="18.75">
      <c r="A1" s="5" t="s">
        <v>52</v>
      </c>
      <c r="F1" s="5" t="s">
        <v>28</v>
      </c>
    </row>
    <row r="2" spans="1:8" ht="18.75">
      <c r="A2" s="3" t="s">
        <v>1</v>
      </c>
      <c r="B2" s="3" t="s">
        <v>2</v>
      </c>
      <c r="C2" s="3" t="s">
        <v>1</v>
      </c>
      <c r="D2" s="3" t="s">
        <v>2</v>
      </c>
      <c r="E2" s="2"/>
      <c r="F2" s="3" t="s">
        <v>3</v>
      </c>
      <c r="G2" s="3" t="s">
        <v>2</v>
      </c>
      <c r="H2" s="1"/>
    </row>
    <row r="3" spans="1:7" ht="15">
      <c r="A3" s="4" t="s">
        <v>4</v>
      </c>
      <c r="B3" s="4">
        <f>14000+650+5850+6000</f>
        <v>26500</v>
      </c>
      <c r="C3" s="4" t="s">
        <v>41</v>
      </c>
      <c r="D3" s="4">
        <v>17500</v>
      </c>
      <c r="F3" s="6">
        <v>42298</v>
      </c>
      <c r="G3" s="4">
        <v>0</v>
      </c>
    </row>
    <row r="4" spans="1:8" ht="15">
      <c r="A4" s="4" t="s">
        <v>5</v>
      </c>
      <c r="B4" s="4">
        <f>16000</f>
        <v>16000</v>
      </c>
      <c r="C4" s="4" t="s">
        <v>42</v>
      </c>
      <c r="D4" s="4">
        <f>15000+7000</f>
        <v>22000</v>
      </c>
      <c r="F4" s="6">
        <v>42314</v>
      </c>
      <c r="G4" s="4">
        <v>1000</v>
      </c>
      <c r="H4" t="s">
        <v>53</v>
      </c>
    </row>
    <row r="5" spans="1:7" ht="15">
      <c r="A5" s="4" t="s">
        <v>6</v>
      </c>
      <c r="B5" s="4">
        <f>500+25000</f>
        <v>25500</v>
      </c>
      <c r="C5" s="4" t="s">
        <v>43</v>
      </c>
      <c r="D5" s="4">
        <f>7500+3500+4500</f>
        <v>15500</v>
      </c>
      <c r="F5" s="6">
        <v>42348</v>
      </c>
      <c r="G5" s="4">
        <v>0</v>
      </c>
    </row>
    <row r="6" spans="1:7" ht="15">
      <c r="A6" s="4" t="s">
        <v>7</v>
      </c>
      <c r="B6" s="4">
        <v>0</v>
      </c>
      <c r="C6" s="4" t="s">
        <v>24</v>
      </c>
      <c r="D6" s="4">
        <f>1246+13000</f>
        <v>14246</v>
      </c>
      <c r="F6" s="6">
        <v>42359</v>
      </c>
      <c r="G6" s="4">
        <v>0</v>
      </c>
    </row>
    <row r="7" spans="1:7" ht="15">
      <c r="A7" s="4" t="s">
        <v>8</v>
      </c>
      <c r="B7" s="4">
        <v>12750</v>
      </c>
      <c r="C7" s="4" t="s">
        <v>25</v>
      </c>
      <c r="D7" s="4">
        <f>12000</f>
        <v>12000</v>
      </c>
      <c r="F7" s="6">
        <v>42361</v>
      </c>
      <c r="G7" s="4">
        <v>0</v>
      </c>
    </row>
    <row r="8" spans="1:7" ht="15">
      <c r="A8" s="4" t="s">
        <v>9</v>
      </c>
      <c r="B8" s="4">
        <v>21000</v>
      </c>
      <c r="C8" s="4" t="s">
        <v>26</v>
      </c>
      <c r="D8" s="4">
        <v>10000</v>
      </c>
      <c r="F8" s="6">
        <v>42362</v>
      </c>
      <c r="G8" s="4">
        <v>0</v>
      </c>
    </row>
    <row r="9" spans="1:7" ht="15">
      <c r="A9" s="4" t="s">
        <v>10</v>
      </c>
      <c r="B9" s="4">
        <f>1000+10000</f>
        <v>11000</v>
      </c>
      <c r="C9" s="4" t="s">
        <v>27</v>
      </c>
      <c r="D9" s="4">
        <f>8500</f>
        <v>8500</v>
      </c>
      <c r="F9" s="6">
        <v>42363</v>
      </c>
      <c r="G9" s="4">
        <v>0</v>
      </c>
    </row>
    <row r="10" spans="1:7" ht="15">
      <c r="A10" s="4" t="s">
        <v>11</v>
      </c>
      <c r="B10" s="4">
        <f>1000+10200+8000+3000</f>
        <v>22200</v>
      </c>
      <c r="C10" s="4" t="s">
        <v>29</v>
      </c>
      <c r="D10" s="4">
        <f>1000</f>
        <v>1000</v>
      </c>
      <c r="F10" s="6">
        <v>42366</v>
      </c>
      <c r="G10" s="4">
        <v>0</v>
      </c>
    </row>
    <row r="11" spans="1:7" ht="15">
      <c r="A11" s="4" t="s">
        <v>13</v>
      </c>
      <c r="B11" s="4">
        <v>17000</v>
      </c>
      <c r="C11" s="4" t="s">
        <v>30</v>
      </c>
      <c r="D11" s="4">
        <f>1000+10000</f>
        <v>11000</v>
      </c>
      <c r="F11" s="6">
        <v>42368</v>
      </c>
      <c r="G11" s="4">
        <v>0</v>
      </c>
    </row>
    <row r="12" spans="1:7" ht="15">
      <c r="A12" s="4" t="s">
        <v>12</v>
      </c>
      <c r="B12" s="4">
        <f>11000+10500+1500</f>
        <v>23000</v>
      </c>
      <c r="C12" s="4" t="s">
        <v>31</v>
      </c>
      <c r="D12" s="4">
        <f>11000+1000</f>
        <v>12000</v>
      </c>
      <c r="F12" s="6">
        <v>42380</v>
      </c>
      <c r="G12" s="4">
        <v>0</v>
      </c>
    </row>
    <row r="13" spans="1:7" ht="15">
      <c r="A13" s="4" t="s">
        <v>14</v>
      </c>
      <c r="B13" s="4">
        <f>10000</f>
        <v>10000</v>
      </c>
      <c r="C13" s="4" t="s">
        <v>32</v>
      </c>
      <c r="D13" s="4">
        <v>0</v>
      </c>
      <c r="F13" s="6">
        <v>42381</v>
      </c>
      <c r="G13" s="4">
        <v>0</v>
      </c>
    </row>
    <row r="14" spans="1:7" ht="15">
      <c r="A14" s="4" t="s">
        <v>15</v>
      </c>
      <c r="B14" s="4">
        <v>15000</v>
      </c>
      <c r="C14" s="4" t="s">
        <v>33</v>
      </c>
      <c r="D14" s="4">
        <v>5000</v>
      </c>
      <c r="F14" s="6"/>
      <c r="G14" s="4"/>
    </row>
    <row r="15" spans="1:7" ht="15">
      <c r="A15" s="4" t="s">
        <v>16</v>
      </c>
      <c r="B15" s="4">
        <f>15000</f>
        <v>15000</v>
      </c>
      <c r="C15" s="4" t="s">
        <v>34</v>
      </c>
      <c r="D15" s="4">
        <f>500+2000+2000+500</f>
        <v>5000</v>
      </c>
      <c r="F15" s="6"/>
      <c r="G15" s="4"/>
    </row>
    <row r="16" spans="1:7" ht="15">
      <c r="A16" s="4" t="s">
        <v>17</v>
      </c>
      <c r="B16" s="4">
        <f>18650</f>
        <v>18650</v>
      </c>
      <c r="C16" s="4" t="s">
        <v>36</v>
      </c>
      <c r="D16" s="4">
        <v>1000</v>
      </c>
      <c r="F16" s="6"/>
      <c r="G16" s="4"/>
    </row>
    <row r="17" spans="1:7" ht="15">
      <c r="A17" s="4" t="s">
        <v>20</v>
      </c>
      <c r="B17" s="4">
        <v>23500</v>
      </c>
      <c r="C17" s="4" t="s">
        <v>35</v>
      </c>
      <c r="D17" s="4">
        <v>0</v>
      </c>
      <c r="F17" s="6"/>
      <c r="G17" s="4"/>
    </row>
    <row r="18" spans="1:7" ht="15">
      <c r="A18" s="4" t="s">
        <v>21</v>
      </c>
      <c r="B18" s="4">
        <f>500+11500</f>
        <v>12000</v>
      </c>
      <c r="C18" s="4" t="s">
        <v>37</v>
      </c>
      <c r="D18" s="4">
        <v>10000</v>
      </c>
      <c r="F18" s="6"/>
      <c r="G18" s="4"/>
    </row>
    <row r="19" spans="1:7" ht="15">
      <c r="A19" s="4" t="s">
        <v>22</v>
      </c>
      <c r="B19" s="4">
        <f>3500+1000+20500</f>
        <v>25000</v>
      </c>
      <c r="C19" s="4" t="s">
        <v>38</v>
      </c>
      <c r="D19" s="4">
        <f>11000</f>
        <v>11000</v>
      </c>
      <c r="F19" s="6"/>
      <c r="G19" s="4"/>
    </row>
    <row r="20" spans="1:7" ht="15">
      <c r="A20" s="4" t="s">
        <v>23</v>
      </c>
      <c r="B20" s="4">
        <f>1000+8000+7000+6000</f>
        <v>22000</v>
      </c>
      <c r="C20" s="4" t="s">
        <v>45</v>
      </c>
      <c r="D20" s="4">
        <f>1000+7500+2000+1500+1000+3000</f>
        <v>16000</v>
      </c>
      <c r="F20" s="6"/>
      <c r="G20" s="4"/>
    </row>
    <row r="21" spans="1:7" ht="15">
      <c r="A21" s="4" t="s">
        <v>18</v>
      </c>
      <c r="B21" s="4">
        <f>21000+1500</f>
        <v>22500</v>
      </c>
      <c r="C21" s="4" t="s">
        <v>39</v>
      </c>
      <c r="D21" s="4">
        <f>7.69+2.81</f>
        <v>10.5</v>
      </c>
      <c r="F21" s="6"/>
      <c r="G21" s="4"/>
    </row>
    <row r="22" spans="1:7" ht="15">
      <c r="A22" s="4" t="s">
        <v>19</v>
      </c>
      <c r="B22" s="4">
        <f>1000+13000</f>
        <v>14000</v>
      </c>
      <c r="C22" s="4" t="s">
        <v>40</v>
      </c>
      <c r="D22" s="4">
        <v>0</v>
      </c>
      <c r="F22" s="6"/>
      <c r="G22" s="4"/>
    </row>
    <row r="23" spans="1:7" ht="15">
      <c r="A23" s="4" t="s">
        <v>57</v>
      </c>
      <c r="B23" s="7">
        <v>15000</v>
      </c>
      <c r="C23" s="4" t="s">
        <v>44</v>
      </c>
      <c r="D23" s="4">
        <v>0</v>
      </c>
      <c r="F23" s="8"/>
      <c r="G23" s="7"/>
    </row>
    <row r="24" spans="1:7" ht="15">
      <c r="A24" s="4" t="s">
        <v>50</v>
      </c>
      <c r="B24" s="4">
        <v>6000</v>
      </c>
      <c r="D24" s="1">
        <f>SUM(D3:D23)</f>
        <v>171756.5</v>
      </c>
      <c r="F24" s="8"/>
      <c r="G24" s="7"/>
    </row>
    <row r="25" spans="2:7" ht="15">
      <c r="B25" s="1">
        <f>SUM(B3:B24)</f>
        <v>373600</v>
      </c>
      <c r="F25" s="8"/>
      <c r="G25" s="7"/>
    </row>
    <row r="26" spans="1:7" ht="23.25">
      <c r="A26" s="9" t="s">
        <v>58</v>
      </c>
      <c r="B26" s="9"/>
      <c r="C26" s="9"/>
      <c r="D26" s="9"/>
      <c r="F26" s="8"/>
      <c r="G26" s="7"/>
    </row>
    <row r="27" spans="1:7" ht="15">
      <c r="A27" s="1" t="s">
        <v>55</v>
      </c>
      <c r="B27" s="1">
        <f>B25+D24</f>
        <v>545356.5</v>
      </c>
      <c r="F27" s="8"/>
      <c r="G27" s="7"/>
    </row>
    <row r="28" spans="6:7" ht="15">
      <c r="F28" s="8"/>
      <c r="G28" s="7"/>
    </row>
    <row r="29" spans="6:7" ht="15">
      <c r="F29" s="8"/>
      <c r="G29" s="7"/>
    </row>
    <row r="30" spans="6:7" ht="15">
      <c r="F30" s="8"/>
      <c r="G30" s="7"/>
    </row>
    <row r="31" spans="6:8" ht="15">
      <c r="F31" s="8"/>
      <c r="G31" s="7"/>
      <c r="H31" t="s">
        <v>56</v>
      </c>
    </row>
    <row r="32" spans="6:7" ht="15">
      <c r="F32" s="8"/>
      <c r="G32" s="7"/>
    </row>
    <row r="33" spans="6:7" ht="15">
      <c r="F33" s="8"/>
      <c r="G33" s="7"/>
    </row>
    <row r="34" spans="6:7" ht="15">
      <c r="F34" s="8"/>
      <c r="G34" s="7"/>
    </row>
    <row r="35" spans="6:7" ht="15">
      <c r="F35" s="8"/>
      <c r="G35" s="7"/>
    </row>
  </sheetData>
  <sheetProtection/>
  <mergeCells count="1">
    <mergeCell ref="A26:D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Кузьминых</dc:creator>
  <cp:keywords/>
  <dc:description/>
  <cp:lastModifiedBy>Кузьминых</cp:lastModifiedBy>
  <cp:lastPrinted>2015-04-19T19:50:09Z</cp:lastPrinted>
  <dcterms:created xsi:type="dcterms:W3CDTF">2014-11-19T17:40:57Z</dcterms:created>
  <dcterms:modified xsi:type="dcterms:W3CDTF">2016-09-15T09:42:07Z</dcterms:modified>
  <cp:category/>
  <cp:version/>
  <cp:contentType/>
  <cp:contentStatus/>
</cp:coreProperties>
</file>